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"/>
    </mc:Choice>
  </mc:AlternateContent>
  <xr:revisionPtr revIDLastSave="0" documentId="8_{973EAE1F-E495-45AB-B4B6-3BEA9A8B5444}" xr6:coauthVersionLast="45" xr6:coauthVersionMax="45" xr10:uidLastSave="{00000000-0000-0000-0000-000000000000}"/>
  <bookViews>
    <workbookView xWindow="-110" yWindow="-110" windowWidth="19420" windowHeight="10420" xr2:uid="{3CE3B31B-86E1-40BE-97CC-47D1AA0F24A7}"/>
  </bookViews>
  <sheets>
    <sheet name="Planilha1" sheetId="1" r:id="rId1"/>
  </sheets>
  <definedNames>
    <definedName name="CAR">Planilha1!$B$8</definedName>
    <definedName name="CON">Planilha1!$B$3</definedName>
    <definedName name="DES">Planilha1!$B$5</definedName>
    <definedName name="FOR">Planilha1!$B$2</definedName>
    <definedName name="FORÇA">Planilha1!#REF!</definedName>
    <definedName name="INT">Planilha1!$B$6</definedName>
    <definedName name="POD">Planilha1!$B$7</definedName>
    <definedName name="TAM">Planilha1!$B$4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F31" i="1"/>
  <c r="G31" i="1"/>
  <c r="H31" i="1"/>
  <c r="L40" i="1"/>
  <c r="L39" i="1"/>
  <c r="L38" i="1"/>
  <c r="L37" i="1"/>
  <c r="L36" i="1"/>
  <c r="L35" i="1"/>
  <c r="L34" i="1"/>
  <c r="L33" i="1"/>
  <c r="L32" i="1"/>
  <c r="L31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9" i="1"/>
  <c r="L8" i="1"/>
  <c r="L7" i="1"/>
  <c r="L6" i="1"/>
  <c r="L5" i="1"/>
  <c r="L4" i="1"/>
  <c r="L3" i="1"/>
  <c r="L2" i="1"/>
  <c r="L28" i="1"/>
  <c r="L11" i="1"/>
  <c r="L30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5" i="1" l="1"/>
  <c r="E7" i="1"/>
  <c r="E6" i="1"/>
  <c r="E5" i="1"/>
  <c r="E4" i="1"/>
  <c r="E3" i="1"/>
  <c r="E2" i="1"/>
  <c r="P37" i="1" l="1"/>
  <c r="P33" i="1"/>
  <c r="P29" i="1"/>
  <c r="P25" i="1"/>
  <c r="P21" i="1"/>
  <c r="P17" i="1"/>
  <c r="P13" i="1"/>
  <c r="P10" i="1"/>
  <c r="P9" i="1"/>
  <c r="P8" i="1"/>
  <c r="P7" i="1"/>
  <c r="P2" i="1"/>
  <c r="P23" i="1"/>
  <c r="P24" i="1"/>
  <c r="P26" i="1"/>
  <c r="P27" i="1"/>
  <c r="P28" i="1"/>
  <c r="P30" i="1"/>
  <c r="P31" i="1"/>
  <c r="P32" i="1"/>
  <c r="P34" i="1"/>
  <c r="P35" i="1"/>
  <c r="P36" i="1"/>
  <c r="P38" i="1"/>
  <c r="P39" i="1"/>
  <c r="P40" i="1"/>
  <c r="P22" i="1"/>
  <c r="P20" i="1"/>
  <c r="P19" i="1"/>
  <c r="P18" i="1"/>
  <c r="P16" i="1"/>
  <c r="P15" i="1"/>
  <c r="P14" i="1"/>
  <c r="P12" i="1"/>
  <c r="P11" i="1"/>
  <c r="P6" i="1"/>
  <c r="P5" i="1"/>
  <c r="P4" i="1"/>
  <c r="P3" i="1"/>
  <c r="I27" i="1"/>
  <c r="I26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25" i="1"/>
  <c r="I7" i="1"/>
  <c r="I6" i="1"/>
  <c r="I5" i="1"/>
  <c r="I4" i="1"/>
  <c r="I3" i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tc={B357A9AE-D9B0-4D65-A012-2EB5C0080073}</author>
    <author>tc={CA7084E5-B61F-48BC-B8F4-6A67FC4548B0}</author>
    <author>tc={4D02EE2E-FF3A-4F5D-AED1-E48BD6823733}</author>
    <author>tc={2DBD0BCF-2663-42D9-A8CE-C703E57A8582}</author>
  </authors>
  <commentList>
    <comment ref="F1" authorId="0" shapeId="0" xr:uid="{B357A9AE-D9B0-4D65-A012-2EB5C008007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100 (min 5, máx 15)</t>
      </text>
    </comment>
    <comment ref="G1" authorId="1" shapeId="0" xr:uid="{CA7084E5-B61F-48BC-B8F4-6A67FC4548B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100 (min 1% max 15%)</t>
      </text>
    </comment>
    <comment ref="M1" authorId="2" shapeId="0" xr:uid="{4D02EE2E-FF3A-4F5D-AED1-E48BD682373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100 (min 5, máx 15)</t>
      </text>
    </comment>
    <comment ref="N1" authorId="3" shapeId="0" xr:uid="{2DBD0BCF-2663-42D9-A8CE-C703E57A858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100 (min 1% max 15%)</t>
      </text>
    </comment>
  </commentList>
</comments>
</file>

<file path=xl/sharedStrings.xml><?xml version="1.0" encoding="utf-8"?>
<sst xmlns="http://schemas.openxmlformats.org/spreadsheetml/2006/main" count="83" uniqueCount="77">
  <si>
    <t>Atletismo</t>
  </si>
  <si>
    <t>Canoagem</t>
  </si>
  <si>
    <t>Canto</t>
  </si>
  <si>
    <t>Condução</t>
  </si>
  <si>
    <t>Costumes</t>
  </si>
  <si>
    <t>Dança</t>
  </si>
  <si>
    <t>Desarmado</t>
  </si>
  <si>
    <t>Dissimulação</t>
  </si>
  <si>
    <t>Evasão</t>
  </si>
  <si>
    <t>Força de Vontade</t>
  </si>
  <si>
    <t>Furtividade</t>
  </si>
  <si>
    <t>Influência</t>
  </si>
  <si>
    <t>Intuição</t>
  </si>
  <si>
    <t>Língua Nativa</t>
  </si>
  <si>
    <t>Local</t>
  </si>
  <si>
    <t>Montaria</t>
  </si>
  <si>
    <t>Musculatura</t>
  </si>
  <si>
    <t>Natação</t>
  </si>
  <si>
    <t>Ocultação</t>
  </si>
  <si>
    <t>Percepção</t>
  </si>
  <si>
    <t>Primeiros Socorros</t>
  </si>
  <si>
    <t>Tolerência</t>
  </si>
  <si>
    <t>Base</t>
  </si>
  <si>
    <t>Cultura</t>
  </si>
  <si>
    <t>Profissão</t>
  </si>
  <si>
    <t>Bônus</t>
  </si>
  <si>
    <t>Total</t>
  </si>
  <si>
    <t>PERÍCIAS BÁSICAS</t>
  </si>
  <si>
    <t>Estilo de Combate</t>
  </si>
  <si>
    <t>PERÍCIAS PROFISSIONAIS</t>
  </si>
  <si>
    <t>Abrir Fechadura</t>
  </si>
  <si>
    <t>Acrobatismo</t>
  </si>
  <si>
    <t>Alfabetização (Idi. Espec)</t>
  </si>
  <si>
    <t>Aposta</t>
  </si>
  <si>
    <t>Arte</t>
  </si>
  <si>
    <t>Astronavegação</t>
  </si>
  <si>
    <t>Atuação</t>
  </si>
  <si>
    <t>Burocracia</t>
  </si>
  <si>
    <t>Ciência</t>
  </si>
  <si>
    <t>Comércio</t>
  </si>
  <si>
    <t>Computação</t>
  </si>
  <si>
    <t>Comunicação</t>
  </si>
  <si>
    <t>Cura</t>
  </si>
  <si>
    <t>Demolição</t>
  </si>
  <si>
    <t>Disfarce</t>
  </si>
  <si>
    <t>Eletrônica</t>
  </si>
  <si>
    <t>Engenharia</t>
  </si>
  <si>
    <t>Ensino</t>
  </si>
  <si>
    <t>Etiqueta</t>
  </si>
  <si>
    <t>Falsificação</t>
  </si>
  <si>
    <t>Idioma (específico)</t>
  </si>
  <si>
    <t>Magia</t>
  </si>
  <si>
    <t>Manha</t>
  </si>
  <si>
    <t>Marinhagem</t>
  </si>
  <si>
    <t>Mecanismos</t>
  </si>
  <si>
    <t>Música</t>
  </si>
  <si>
    <t>Navegação</t>
  </si>
  <si>
    <t>Ofício</t>
  </si>
  <si>
    <t>Oratória</t>
  </si>
  <si>
    <t>Pesquisa</t>
  </si>
  <si>
    <t>Pilotagem</t>
  </si>
  <si>
    <t>Política</t>
  </si>
  <si>
    <t>Prestidigitação</t>
  </si>
  <si>
    <t>Rastreamento</t>
  </si>
  <si>
    <t>Sedução</t>
  </si>
  <si>
    <t>Sensores</t>
  </si>
  <si>
    <t>Sobrevivência</t>
  </si>
  <si>
    <t>EC (Espada Longa e Adaga)</t>
  </si>
  <si>
    <t>FORÇA</t>
  </si>
  <si>
    <t>CARACTERÍSTICAS</t>
  </si>
  <si>
    <t>CONSTITUIÇÃO</t>
  </si>
  <si>
    <t>TAMANHO</t>
  </si>
  <si>
    <t>DESTREZA</t>
  </si>
  <si>
    <t>INTELIGÊNCIA</t>
  </si>
  <si>
    <t>PODER</t>
  </si>
  <si>
    <t>CARISMA</t>
  </si>
  <si>
    <t>Saber (Estratégias e Táticas)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</si>
</sst>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ranciolli Araújo" id="{9CBCD668-80AA-428F-8FC0-1EBF2933A574}" userId="e35fbddfc86769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19-12-28T14:50:41.54" personId="{9CBCD668-80AA-428F-8FC0-1EBF2933A574}" id="{B357A9AE-D9B0-4D65-A012-2EB5C0080073}">
    <text>100 (min 5, máx 15)</text>
  </threadedComment>
  <threadedComment ref="G1" dT="2019-12-28T14:51:25.85" personId="{9CBCD668-80AA-428F-8FC0-1EBF2933A574}" id="{CA7084E5-B61F-48BC-B8F4-6A67FC4548B0}">
    <text>100 (min 1% max 15%)</text>
  </threadedComment>
  <threadedComment ref="M1" dT="2019-12-28T14:50:41.54" personId="{9CBCD668-80AA-428F-8FC0-1EBF2933A574}" id="{4D02EE2E-FF3A-4F5D-AED1-E48BD6823733}">
    <text>100 (min 5, máx 15)</text>
  </threadedComment>
  <threadedComment ref="N1" dT="2019-12-28T14:51:25.85" personId="{9CBCD668-80AA-428F-8FC0-1EBF2933A574}" id="{2DBD0BCF-2663-42D9-A8CE-C703E57A8582}">
    <text>100 (min 1% max 15%)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990E-8315-4958-A115-1F2575BD6CAB}">
  <dimension ref="A1:P40"/>
  <sheetViews>
    <sheetView showGridLines="0" tabSelected="1" topLeftCell="A16" workbookViewId="0">
      <selection activeCell="B9" sqref="B9"/>
    </sheetView>
  </sheetViews>
  <sheetFormatPr defaultRowHeight="14.5" x14ac:dyDescent="0.35"/>
  <cols>
    <col min="1" max="1" width="15.81640625" bestFit="1" customWidth="1"/>
    <col min="2" max="2" width="10.6328125" customWidth="1"/>
    <col min="4" max="4" width="25.6328125" customWidth="1"/>
    <col min="5" max="8" width="10.6328125" style="1" customWidth="1"/>
    <col min="9" max="9" width="10.6328125" customWidth="1"/>
    <col min="11" max="11" width="25.6328125" customWidth="1"/>
    <col min="12" max="16" width="10.6328125" style="1" customWidth="1"/>
  </cols>
  <sheetData>
    <row r="1" spans="1:16" x14ac:dyDescent="0.35">
      <c r="A1" s="2" t="s">
        <v>69</v>
      </c>
      <c r="B1" s="2"/>
      <c r="D1" s="3" t="s">
        <v>27</v>
      </c>
      <c r="E1" s="16" t="s">
        <v>22</v>
      </c>
      <c r="F1" s="6" t="s">
        <v>23</v>
      </c>
      <c r="G1" s="6" t="s">
        <v>24</v>
      </c>
      <c r="H1" s="6" t="s">
        <v>25</v>
      </c>
      <c r="I1" s="6" t="s">
        <v>26</v>
      </c>
      <c r="K1" s="14" t="s">
        <v>29</v>
      </c>
      <c r="L1" s="16" t="s">
        <v>22</v>
      </c>
      <c r="M1" s="15" t="s">
        <v>23</v>
      </c>
      <c r="N1" s="15" t="s">
        <v>24</v>
      </c>
      <c r="O1" s="15" t="s">
        <v>25</v>
      </c>
      <c r="P1" s="15" t="s">
        <v>26</v>
      </c>
    </row>
    <row r="2" spans="1:16" x14ac:dyDescent="0.35">
      <c r="A2" s="3" t="s">
        <v>68</v>
      </c>
      <c r="B2" s="5">
        <v>15</v>
      </c>
      <c r="D2" s="7" t="s">
        <v>0</v>
      </c>
      <c r="E2" s="17">
        <f>FOR+DES</f>
        <v>25</v>
      </c>
      <c r="F2" s="9"/>
      <c r="G2" s="18">
        <v>10</v>
      </c>
      <c r="H2" s="19">
        <v>15</v>
      </c>
      <c r="I2" s="9">
        <f>SUM(E2:H2)</f>
        <v>50</v>
      </c>
      <c r="K2" s="7" t="s">
        <v>30</v>
      </c>
      <c r="L2" s="17">
        <f>DES*2</f>
        <v>20</v>
      </c>
      <c r="M2" s="9"/>
      <c r="N2" s="9"/>
      <c r="O2" s="9"/>
      <c r="P2" s="9">
        <f>SUM(L2:O2)</f>
        <v>20</v>
      </c>
    </row>
    <row r="3" spans="1:16" x14ac:dyDescent="0.35">
      <c r="A3" s="3" t="s">
        <v>70</v>
      </c>
      <c r="B3" s="5">
        <v>10</v>
      </c>
      <c r="D3" s="5" t="s">
        <v>1</v>
      </c>
      <c r="E3" s="17">
        <f>FOR+CON</f>
        <v>25</v>
      </c>
      <c r="F3" s="4"/>
      <c r="G3" s="4"/>
      <c r="H3" s="4"/>
      <c r="I3" s="4">
        <f t="shared" ref="I3:I7" si="0">SUM(E3:H3)</f>
        <v>25</v>
      </c>
      <c r="K3" s="7" t="s">
        <v>31</v>
      </c>
      <c r="L3" s="17">
        <f>FOR+DES</f>
        <v>25</v>
      </c>
      <c r="M3" s="9"/>
      <c r="N3" s="9"/>
      <c r="O3" s="9"/>
      <c r="P3" s="9">
        <f t="shared" ref="P3:P7" si="1">SUM(L3:O3)</f>
        <v>25</v>
      </c>
    </row>
    <row r="4" spans="1:16" x14ac:dyDescent="0.35">
      <c r="A4" s="3" t="s">
        <v>71</v>
      </c>
      <c r="B4" s="5">
        <v>14</v>
      </c>
      <c r="D4" s="5" t="s">
        <v>2</v>
      </c>
      <c r="E4" s="17">
        <f>POD+CAR</f>
        <v>16</v>
      </c>
      <c r="F4" s="4"/>
      <c r="G4" s="4"/>
      <c r="H4" s="4"/>
      <c r="I4" s="4">
        <f t="shared" si="0"/>
        <v>16</v>
      </c>
      <c r="K4" s="7" t="s">
        <v>32</v>
      </c>
      <c r="L4" s="17">
        <f>INT*2</f>
        <v>20</v>
      </c>
      <c r="M4" s="9"/>
      <c r="N4" s="9"/>
      <c r="O4" s="9"/>
      <c r="P4" s="9">
        <f t="shared" si="1"/>
        <v>20</v>
      </c>
    </row>
    <row r="5" spans="1:16" x14ac:dyDescent="0.35">
      <c r="A5" s="3" t="s">
        <v>72</v>
      </c>
      <c r="B5" s="5">
        <v>10</v>
      </c>
      <c r="D5" s="5" t="s">
        <v>3</v>
      </c>
      <c r="E5" s="17">
        <f>DES+POD</f>
        <v>18</v>
      </c>
      <c r="F5" s="8">
        <v>10</v>
      </c>
      <c r="G5" s="4"/>
      <c r="H5" s="19">
        <v>2</v>
      </c>
      <c r="I5" s="4">
        <f t="shared" si="0"/>
        <v>30</v>
      </c>
      <c r="K5" s="7" t="s">
        <v>33</v>
      </c>
      <c r="L5" s="17">
        <f>INT+POD</f>
        <v>18</v>
      </c>
      <c r="M5" s="9"/>
      <c r="N5" s="9"/>
      <c r="O5" s="9"/>
      <c r="P5" s="9">
        <f t="shared" si="1"/>
        <v>18</v>
      </c>
    </row>
    <row r="6" spans="1:16" x14ac:dyDescent="0.35">
      <c r="A6" s="3" t="s">
        <v>73</v>
      </c>
      <c r="B6" s="5">
        <v>10</v>
      </c>
      <c r="D6" s="5" t="s">
        <v>4</v>
      </c>
      <c r="E6" s="17">
        <f>2*INT</f>
        <v>20</v>
      </c>
      <c r="F6" s="4"/>
      <c r="G6" s="4"/>
      <c r="H6" s="4"/>
      <c r="I6" s="4">
        <f t="shared" si="0"/>
        <v>20</v>
      </c>
      <c r="K6" s="7" t="s">
        <v>34</v>
      </c>
      <c r="L6" s="17">
        <f>POD+CAR</f>
        <v>16</v>
      </c>
      <c r="M6" s="9"/>
      <c r="N6" s="9"/>
      <c r="O6" s="9"/>
      <c r="P6" s="9">
        <f t="shared" si="1"/>
        <v>16</v>
      </c>
    </row>
    <row r="7" spans="1:16" x14ac:dyDescent="0.35">
      <c r="A7" s="3" t="s">
        <v>74</v>
      </c>
      <c r="B7" s="5">
        <v>8</v>
      </c>
      <c r="D7" s="5" t="s">
        <v>5</v>
      </c>
      <c r="E7" s="17">
        <f>DES+CAR</f>
        <v>18</v>
      </c>
      <c r="F7" s="4"/>
      <c r="G7" s="4"/>
      <c r="H7" s="4"/>
      <c r="I7" s="4">
        <f t="shared" si="0"/>
        <v>18</v>
      </c>
      <c r="K7" s="7" t="s">
        <v>35</v>
      </c>
      <c r="L7" s="17">
        <f>INT*2</f>
        <v>20</v>
      </c>
      <c r="M7" s="9"/>
      <c r="N7" s="9"/>
      <c r="O7" s="9"/>
      <c r="P7" s="9">
        <f t="shared" si="1"/>
        <v>20</v>
      </c>
    </row>
    <row r="8" spans="1:16" x14ac:dyDescent="0.35">
      <c r="A8" s="3" t="s">
        <v>75</v>
      </c>
      <c r="B8" s="5">
        <v>8</v>
      </c>
      <c r="D8" s="5" t="s">
        <v>7</v>
      </c>
      <c r="E8" s="17">
        <f>INT+CAR</f>
        <v>18</v>
      </c>
      <c r="F8" s="4"/>
      <c r="G8" s="4"/>
      <c r="H8" s="4"/>
      <c r="I8" s="4">
        <f t="shared" ref="I8:I22" si="2">SUM(E8:H8)</f>
        <v>18</v>
      </c>
      <c r="K8" s="7" t="s">
        <v>36</v>
      </c>
      <c r="L8" s="17">
        <f>CAR*2</f>
        <v>16</v>
      </c>
      <c r="M8" s="9"/>
      <c r="N8" s="9"/>
      <c r="O8" s="9"/>
      <c r="P8" s="9">
        <f t="shared" ref="P8:P22" si="3">SUM(L8:O8)</f>
        <v>16</v>
      </c>
    </row>
    <row r="9" spans="1:16" x14ac:dyDescent="0.35">
      <c r="B9" s="2">
        <f>SUM(B2:B8)</f>
        <v>75</v>
      </c>
      <c r="D9" s="5" t="s">
        <v>8</v>
      </c>
      <c r="E9" s="17">
        <f>DES*2</f>
        <v>20</v>
      </c>
      <c r="F9" s="4"/>
      <c r="G9" s="18">
        <v>10</v>
      </c>
      <c r="H9" s="19">
        <v>10</v>
      </c>
      <c r="I9" s="4">
        <f t="shared" si="2"/>
        <v>40</v>
      </c>
      <c r="K9" s="7" t="s">
        <v>37</v>
      </c>
      <c r="L9" s="17">
        <f>INT*2</f>
        <v>20</v>
      </c>
      <c r="M9" s="9"/>
      <c r="N9" s="9"/>
      <c r="O9" s="9"/>
      <c r="P9" s="9">
        <f t="shared" si="3"/>
        <v>20</v>
      </c>
    </row>
    <row r="10" spans="1:16" x14ac:dyDescent="0.35">
      <c r="D10" s="7" t="s">
        <v>9</v>
      </c>
      <c r="E10" s="17">
        <f>POD*2</f>
        <v>16</v>
      </c>
      <c r="F10" s="8">
        <v>15</v>
      </c>
      <c r="G10" s="9"/>
      <c r="H10" s="19">
        <v>9</v>
      </c>
      <c r="I10" s="9">
        <f t="shared" si="2"/>
        <v>40</v>
      </c>
      <c r="K10" s="7" t="s">
        <v>38</v>
      </c>
      <c r="L10" s="17">
        <f>INT*2</f>
        <v>20</v>
      </c>
      <c r="M10" s="9"/>
      <c r="N10" s="9"/>
      <c r="O10" s="9"/>
      <c r="P10" s="9">
        <f t="shared" si="3"/>
        <v>20</v>
      </c>
    </row>
    <row r="11" spans="1:16" x14ac:dyDescent="0.35">
      <c r="D11" s="7" t="s">
        <v>10</v>
      </c>
      <c r="E11" s="17">
        <f>DES+INT</f>
        <v>20</v>
      </c>
      <c r="F11" s="9"/>
      <c r="G11" s="9"/>
      <c r="H11" s="9"/>
      <c r="I11" s="9">
        <f t="shared" si="2"/>
        <v>20</v>
      </c>
      <c r="K11" s="7" t="s">
        <v>39</v>
      </c>
      <c r="L11" s="17">
        <f>INT+CAR</f>
        <v>18</v>
      </c>
      <c r="M11" s="8">
        <v>10</v>
      </c>
      <c r="N11" s="9"/>
      <c r="O11" s="19">
        <v>15</v>
      </c>
      <c r="P11" s="9">
        <f t="shared" si="3"/>
        <v>43</v>
      </c>
    </row>
    <row r="12" spans="1:16" x14ac:dyDescent="0.35">
      <c r="D12" s="7" t="s">
        <v>11</v>
      </c>
      <c r="E12" s="17">
        <f>CAR*2</f>
        <v>16</v>
      </c>
      <c r="F12" s="9"/>
      <c r="G12" s="9"/>
      <c r="H12" s="9"/>
      <c r="I12" s="9">
        <f t="shared" si="2"/>
        <v>16</v>
      </c>
      <c r="K12" s="7" t="s">
        <v>40</v>
      </c>
      <c r="L12" s="17">
        <f>INT*2</f>
        <v>20</v>
      </c>
      <c r="M12" s="9"/>
      <c r="N12" s="9"/>
      <c r="O12" s="9"/>
      <c r="P12" s="9">
        <f t="shared" si="3"/>
        <v>20</v>
      </c>
    </row>
    <row r="13" spans="1:16" x14ac:dyDescent="0.35">
      <c r="D13" s="7" t="s">
        <v>12</v>
      </c>
      <c r="E13" s="17">
        <f>INT+POD</f>
        <v>18</v>
      </c>
      <c r="F13" s="8">
        <v>10</v>
      </c>
      <c r="G13" s="9"/>
      <c r="H13" s="19">
        <v>2</v>
      </c>
      <c r="I13" s="9">
        <f t="shared" si="2"/>
        <v>30</v>
      </c>
      <c r="K13" s="7" t="s">
        <v>41</v>
      </c>
      <c r="L13" s="17">
        <f>INT*2</f>
        <v>20</v>
      </c>
      <c r="M13" s="9"/>
      <c r="N13" s="9"/>
      <c r="O13" s="9"/>
      <c r="P13" s="9">
        <f t="shared" si="3"/>
        <v>20</v>
      </c>
    </row>
    <row r="14" spans="1:16" x14ac:dyDescent="0.35">
      <c r="D14" s="7" t="s">
        <v>13</v>
      </c>
      <c r="E14" s="17">
        <f>INT+CAR</f>
        <v>18</v>
      </c>
      <c r="F14" s="9"/>
      <c r="G14" s="9"/>
      <c r="H14" s="9"/>
      <c r="I14" s="9">
        <f t="shared" si="2"/>
        <v>18</v>
      </c>
      <c r="K14" s="7" t="s">
        <v>23</v>
      </c>
      <c r="L14" s="17">
        <f>INT*2</f>
        <v>20</v>
      </c>
      <c r="M14" s="9"/>
      <c r="N14" s="9"/>
      <c r="O14" s="9"/>
      <c r="P14" s="9">
        <f t="shared" si="3"/>
        <v>20</v>
      </c>
    </row>
    <row r="15" spans="1:16" x14ac:dyDescent="0.35">
      <c r="D15" s="7" t="s">
        <v>14</v>
      </c>
      <c r="E15" s="17">
        <f>INT*2</f>
        <v>20</v>
      </c>
      <c r="F15" s="8">
        <v>15</v>
      </c>
      <c r="G15" s="9"/>
      <c r="H15" s="19">
        <v>15</v>
      </c>
      <c r="I15" s="9">
        <f t="shared" si="2"/>
        <v>50</v>
      </c>
      <c r="K15" s="7" t="s">
        <v>42</v>
      </c>
      <c r="L15" s="17">
        <f>INT+POD</f>
        <v>18</v>
      </c>
      <c r="M15" s="9"/>
      <c r="N15" s="9"/>
      <c r="O15" s="9"/>
      <c r="P15" s="9">
        <f t="shared" si="3"/>
        <v>18</v>
      </c>
    </row>
    <row r="16" spans="1:16" x14ac:dyDescent="0.35">
      <c r="D16" s="7" t="s">
        <v>15</v>
      </c>
      <c r="E16" s="17">
        <f>DES+POD</f>
        <v>18</v>
      </c>
      <c r="F16" s="9"/>
      <c r="G16" s="9"/>
      <c r="H16" s="9"/>
      <c r="I16" s="9">
        <f t="shared" si="2"/>
        <v>18</v>
      </c>
      <c r="K16" s="7" t="s">
        <v>43</v>
      </c>
      <c r="L16" s="17">
        <f>INT+POD</f>
        <v>18</v>
      </c>
      <c r="M16" s="9"/>
      <c r="N16" s="9"/>
      <c r="O16" s="9"/>
      <c r="P16" s="9">
        <f t="shared" si="3"/>
        <v>18</v>
      </c>
    </row>
    <row r="17" spans="4:16" x14ac:dyDescent="0.35">
      <c r="D17" s="7" t="s">
        <v>16</v>
      </c>
      <c r="E17" s="17">
        <f>FOR+TAM</f>
        <v>29</v>
      </c>
      <c r="F17" s="9"/>
      <c r="G17" s="18">
        <v>15</v>
      </c>
      <c r="H17" s="19">
        <v>6</v>
      </c>
      <c r="I17" s="9">
        <f t="shared" si="2"/>
        <v>50</v>
      </c>
      <c r="K17" s="7" t="s">
        <v>44</v>
      </c>
      <c r="L17" s="17">
        <f>INT+CAR</f>
        <v>18</v>
      </c>
      <c r="M17" s="9"/>
      <c r="N17" s="9"/>
      <c r="O17" s="9"/>
      <c r="P17" s="9">
        <f t="shared" si="3"/>
        <v>18</v>
      </c>
    </row>
    <row r="18" spans="4:16" x14ac:dyDescent="0.35">
      <c r="D18" s="7" t="s">
        <v>17</v>
      </c>
      <c r="E18" s="17">
        <f>FOR+CON</f>
        <v>25</v>
      </c>
      <c r="F18" s="9"/>
      <c r="G18" s="9"/>
      <c r="H18" s="9"/>
      <c r="I18" s="9">
        <f t="shared" si="2"/>
        <v>25</v>
      </c>
      <c r="K18" s="7" t="s">
        <v>45</v>
      </c>
      <c r="L18" s="17">
        <f>DES+INT</f>
        <v>20</v>
      </c>
      <c r="M18" s="9"/>
      <c r="N18" s="9"/>
      <c r="O18" s="9"/>
      <c r="P18" s="9">
        <f t="shared" si="3"/>
        <v>20</v>
      </c>
    </row>
    <row r="19" spans="4:16" x14ac:dyDescent="0.35">
      <c r="D19" s="7" t="s">
        <v>18</v>
      </c>
      <c r="E19" s="17">
        <f>DES+POD</f>
        <v>18</v>
      </c>
      <c r="F19" s="9"/>
      <c r="G19" s="9"/>
      <c r="H19" s="9"/>
      <c r="I19" s="9">
        <f t="shared" si="2"/>
        <v>18</v>
      </c>
      <c r="K19" s="7" t="s">
        <v>46</v>
      </c>
      <c r="L19" s="17">
        <f>INT*2</f>
        <v>20</v>
      </c>
      <c r="M19" s="9"/>
      <c r="N19" s="9"/>
      <c r="O19" s="9"/>
      <c r="P19" s="9">
        <f t="shared" si="3"/>
        <v>20</v>
      </c>
    </row>
    <row r="20" spans="4:16" x14ac:dyDescent="0.35">
      <c r="D20" s="7" t="s">
        <v>19</v>
      </c>
      <c r="E20" s="17">
        <f>INT+POD</f>
        <v>18</v>
      </c>
      <c r="F20" s="9"/>
      <c r="G20" s="9"/>
      <c r="H20" s="9"/>
      <c r="I20" s="9">
        <f t="shared" si="2"/>
        <v>18</v>
      </c>
      <c r="K20" s="7" t="s">
        <v>47</v>
      </c>
      <c r="L20" s="17">
        <f>INT+CAR</f>
        <v>18</v>
      </c>
      <c r="M20" s="9"/>
      <c r="N20" s="9"/>
      <c r="O20" s="9"/>
      <c r="P20" s="9">
        <f t="shared" si="3"/>
        <v>18</v>
      </c>
    </row>
    <row r="21" spans="4:16" x14ac:dyDescent="0.35">
      <c r="D21" s="7" t="s">
        <v>20</v>
      </c>
      <c r="E21" s="17">
        <f>DES+INT</f>
        <v>20</v>
      </c>
      <c r="F21" s="9"/>
      <c r="G21" s="9"/>
      <c r="H21" s="9"/>
      <c r="I21" s="9">
        <f t="shared" si="2"/>
        <v>20</v>
      </c>
      <c r="K21" s="7" t="s">
        <v>48</v>
      </c>
      <c r="L21" s="17">
        <f>INT+CAR</f>
        <v>18</v>
      </c>
      <c r="M21" s="9"/>
      <c r="N21" s="9"/>
      <c r="O21" s="9"/>
      <c r="P21" s="9">
        <f t="shared" si="3"/>
        <v>18</v>
      </c>
    </row>
    <row r="22" spans="4:16" x14ac:dyDescent="0.35">
      <c r="D22" s="7" t="s">
        <v>21</v>
      </c>
      <c r="E22" s="17">
        <f>CON*2</f>
        <v>20</v>
      </c>
      <c r="F22" s="9"/>
      <c r="G22" s="18">
        <v>10</v>
      </c>
      <c r="H22" s="19">
        <v>15</v>
      </c>
      <c r="I22" s="9">
        <f t="shared" si="2"/>
        <v>45</v>
      </c>
      <c r="K22" s="7" t="s">
        <v>49</v>
      </c>
      <c r="L22" s="17">
        <f>DES+INT</f>
        <v>20</v>
      </c>
      <c r="M22" s="9"/>
      <c r="N22" s="9"/>
      <c r="O22" s="9"/>
      <c r="P22" s="9">
        <f t="shared" si="3"/>
        <v>20</v>
      </c>
    </row>
    <row r="23" spans="4:16" x14ac:dyDescent="0.35">
      <c r="D23" s="11"/>
      <c r="E23" s="12"/>
      <c r="F23" s="12"/>
      <c r="G23" s="12"/>
      <c r="H23" s="12"/>
      <c r="I23" s="11"/>
      <c r="K23" s="7" t="s">
        <v>50</v>
      </c>
      <c r="L23" s="17">
        <f>INT+CAR</f>
        <v>18</v>
      </c>
      <c r="M23" s="9"/>
      <c r="N23" s="9"/>
      <c r="O23" s="9"/>
      <c r="P23" s="9">
        <f t="shared" ref="P23:P40" si="4">SUM(L23:O23)</f>
        <v>18</v>
      </c>
    </row>
    <row r="24" spans="4:16" x14ac:dyDescent="0.35">
      <c r="D24" s="11"/>
      <c r="E24" s="12"/>
      <c r="F24" s="12"/>
      <c r="G24" s="12"/>
      <c r="H24" s="12"/>
      <c r="I24" s="11"/>
      <c r="K24" s="7" t="s">
        <v>51</v>
      </c>
      <c r="L24" s="17">
        <f>POD+CAR</f>
        <v>16</v>
      </c>
      <c r="M24" s="9"/>
      <c r="N24" s="9"/>
      <c r="O24" s="19">
        <v>7</v>
      </c>
      <c r="P24" s="9">
        <f t="shared" si="4"/>
        <v>23</v>
      </c>
    </row>
    <row r="25" spans="4:16" x14ac:dyDescent="0.35">
      <c r="D25" s="7" t="s">
        <v>6</v>
      </c>
      <c r="E25" s="9">
        <f>FOR+DES</f>
        <v>25</v>
      </c>
      <c r="F25" s="9"/>
      <c r="G25" s="18">
        <v>10</v>
      </c>
      <c r="H25" s="19">
        <v>5</v>
      </c>
      <c r="I25" s="9">
        <f>SUM(E25:H25)</f>
        <v>40</v>
      </c>
      <c r="K25" s="7" t="s">
        <v>52</v>
      </c>
      <c r="L25" s="17">
        <f>POD+CAR</f>
        <v>16</v>
      </c>
      <c r="M25" s="9"/>
      <c r="N25" s="9"/>
      <c r="O25" s="9"/>
      <c r="P25" s="9">
        <f t="shared" si="4"/>
        <v>16</v>
      </c>
    </row>
    <row r="26" spans="4:16" x14ac:dyDescent="0.35">
      <c r="D26" s="7" t="s">
        <v>67</v>
      </c>
      <c r="E26" s="9">
        <f>FOR+DES</f>
        <v>25</v>
      </c>
      <c r="F26" s="8">
        <v>15</v>
      </c>
      <c r="G26" s="18">
        <v>15</v>
      </c>
      <c r="H26" s="19">
        <v>15</v>
      </c>
      <c r="I26" s="9">
        <f t="shared" ref="I26:I27" si="5">SUM(E26:H26)</f>
        <v>70</v>
      </c>
      <c r="K26" s="7" t="s">
        <v>53</v>
      </c>
      <c r="L26" s="17">
        <f>INT+CON</f>
        <v>20</v>
      </c>
      <c r="M26" s="9"/>
      <c r="N26" s="9"/>
      <c r="O26" s="9"/>
      <c r="P26" s="9">
        <f t="shared" si="4"/>
        <v>20</v>
      </c>
    </row>
    <row r="27" spans="4:16" x14ac:dyDescent="0.35">
      <c r="D27" s="7" t="s">
        <v>28</v>
      </c>
      <c r="E27" s="9"/>
      <c r="F27" s="9"/>
      <c r="G27" s="9"/>
      <c r="H27" s="9"/>
      <c r="I27" s="9">
        <f t="shared" si="5"/>
        <v>0</v>
      </c>
      <c r="K27" s="7" t="s">
        <v>54</v>
      </c>
      <c r="L27" s="17">
        <f>DES+INT</f>
        <v>20</v>
      </c>
      <c r="M27" s="9"/>
      <c r="N27" s="9"/>
      <c r="O27" s="9"/>
      <c r="P27" s="9">
        <f t="shared" si="4"/>
        <v>20</v>
      </c>
    </row>
    <row r="28" spans="4:16" x14ac:dyDescent="0.35">
      <c r="D28" s="11"/>
      <c r="E28" s="12"/>
      <c r="F28" s="12"/>
      <c r="G28" s="12"/>
      <c r="H28" s="12"/>
      <c r="I28" s="11"/>
      <c r="K28" s="7" t="s">
        <v>55</v>
      </c>
      <c r="L28" s="17">
        <f>DES+CAR</f>
        <v>18</v>
      </c>
      <c r="M28" s="8">
        <v>10</v>
      </c>
      <c r="N28" s="9"/>
      <c r="O28" s="19">
        <v>12</v>
      </c>
      <c r="P28" s="9">
        <f t="shared" si="4"/>
        <v>40</v>
      </c>
    </row>
    <row r="29" spans="4:16" x14ac:dyDescent="0.35">
      <c r="D29" s="7"/>
      <c r="E29" s="9"/>
      <c r="F29" s="13"/>
      <c r="G29" s="13"/>
      <c r="H29" s="13"/>
      <c r="I29" s="13"/>
      <c r="K29" s="7" t="s">
        <v>56</v>
      </c>
      <c r="L29" s="17">
        <f>INT+POD</f>
        <v>18</v>
      </c>
      <c r="M29" s="9"/>
      <c r="N29" s="9"/>
      <c r="O29" s="9"/>
      <c r="P29" s="9">
        <f t="shared" si="4"/>
        <v>18</v>
      </c>
    </row>
    <row r="30" spans="4:16" x14ac:dyDescent="0.35">
      <c r="K30" s="7" t="s">
        <v>57</v>
      </c>
      <c r="L30" s="17">
        <f>DES+INT</f>
        <v>20</v>
      </c>
      <c r="M30" s="8">
        <v>15</v>
      </c>
      <c r="N30" s="18">
        <v>10</v>
      </c>
      <c r="O30" s="19">
        <v>15</v>
      </c>
      <c r="P30" s="9">
        <f t="shared" si="4"/>
        <v>60</v>
      </c>
    </row>
    <row r="31" spans="4:16" x14ac:dyDescent="0.35">
      <c r="E31" s="10"/>
      <c r="F31" s="10">
        <f>SUM(F2:F29,M2:M40)</f>
        <v>100</v>
      </c>
      <c r="G31" s="10">
        <f>SUM(G2:G29,N2:N40)</f>
        <v>100</v>
      </c>
      <c r="H31" s="10">
        <f>SUM(H2:H22,O2:O40)</f>
        <v>150</v>
      </c>
      <c r="K31" s="7" t="s">
        <v>58</v>
      </c>
      <c r="L31" s="17">
        <f>POD+CAR</f>
        <v>16</v>
      </c>
      <c r="M31" s="9"/>
      <c r="N31" s="9"/>
      <c r="O31" s="9"/>
      <c r="P31" s="9">
        <f t="shared" si="4"/>
        <v>16</v>
      </c>
    </row>
    <row r="32" spans="4:16" x14ac:dyDescent="0.35">
      <c r="K32" s="7" t="s">
        <v>59</v>
      </c>
      <c r="L32" s="17">
        <f>INT+POD</f>
        <v>18</v>
      </c>
      <c r="M32" s="9"/>
      <c r="N32" s="9"/>
      <c r="O32" s="9"/>
      <c r="P32" s="9">
        <f t="shared" si="4"/>
        <v>18</v>
      </c>
    </row>
    <row r="33" spans="11:16" x14ac:dyDescent="0.35">
      <c r="K33" s="7" t="s">
        <v>60</v>
      </c>
      <c r="L33" s="17">
        <f>DES+INT</f>
        <v>20</v>
      </c>
      <c r="M33" s="9"/>
      <c r="N33" s="9"/>
      <c r="O33" s="9"/>
      <c r="P33" s="9">
        <f t="shared" si="4"/>
        <v>20</v>
      </c>
    </row>
    <row r="34" spans="11:16" x14ac:dyDescent="0.35">
      <c r="K34" s="7" t="s">
        <v>61</v>
      </c>
      <c r="L34" s="17">
        <f>INT+CAR</f>
        <v>18</v>
      </c>
      <c r="M34" s="9"/>
      <c r="N34" s="9"/>
      <c r="O34" s="9"/>
      <c r="P34" s="9">
        <f t="shared" si="4"/>
        <v>18</v>
      </c>
    </row>
    <row r="35" spans="11:16" x14ac:dyDescent="0.35">
      <c r="K35" s="7" t="s">
        <v>62</v>
      </c>
      <c r="L35" s="17">
        <f>DES+CAR</f>
        <v>18</v>
      </c>
      <c r="M35" s="9"/>
      <c r="N35" s="9"/>
      <c r="O35" s="9"/>
      <c r="P35" s="9">
        <f t="shared" si="4"/>
        <v>18</v>
      </c>
    </row>
    <row r="36" spans="11:16" x14ac:dyDescent="0.35">
      <c r="K36" s="7" t="s">
        <v>63</v>
      </c>
      <c r="L36" s="17">
        <f>INT+CON</f>
        <v>20</v>
      </c>
      <c r="M36" s="9"/>
      <c r="N36" s="9"/>
      <c r="O36" s="9"/>
      <c r="P36" s="9">
        <f t="shared" si="4"/>
        <v>20</v>
      </c>
    </row>
    <row r="37" spans="11:16" x14ac:dyDescent="0.35">
      <c r="K37" s="7" t="s">
        <v>76</v>
      </c>
      <c r="L37" s="17">
        <f>INT*2</f>
        <v>20</v>
      </c>
      <c r="M37" s="9"/>
      <c r="N37" s="18">
        <v>10</v>
      </c>
      <c r="O37" s="19">
        <v>10</v>
      </c>
      <c r="P37" s="9">
        <f t="shared" si="4"/>
        <v>40</v>
      </c>
    </row>
    <row r="38" spans="11:16" x14ac:dyDescent="0.35">
      <c r="K38" s="7" t="s">
        <v>64</v>
      </c>
      <c r="L38" s="17">
        <f>INT+CAR</f>
        <v>18</v>
      </c>
      <c r="M38" s="9"/>
      <c r="N38" s="9"/>
      <c r="O38" s="9"/>
      <c r="P38" s="9">
        <f t="shared" si="4"/>
        <v>18</v>
      </c>
    </row>
    <row r="39" spans="11:16" x14ac:dyDescent="0.35">
      <c r="K39" s="7" t="s">
        <v>65</v>
      </c>
      <c r="L39" s="17">
        <f>INT+POD</f>
        <v>18</v>
      </c>
      <c r="M39" s="9"/>
      <c r="N39" s="9"/>
      <c r="O39" s="9"/>
      <c r="P39" s="9">
        <f t="shared" si="4"/>
        <v>18</v>
      </c>
    </row>
    <row r="40" spans="11:16" x14ac:dyDescent="0.35">
      <c r="K40" s="7" t="s">
        <v>66</v>
      </c>
      <c r="L40" s="17">
        <f>CON+POD</f>
        <v>18</v>
      </c>
      <c r="M40" s="9"/>
      <c r="N40" s="18">
        <v>10</v>
      </c>
      <c r="O40" s="19">
        <v>17</v>
      </c>
      <c r="P40" s="9">
        <f t="shared" si="4"/>
        <v>45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Planilha1</vt:lpstr>
      <vt:lpstr>CAR</vt:lpstr>
      <vt:lpstr>CON</vt:lpstr>
      <vt:lpstr>DES</vt:lpstr>
      <vt:lpstr>FOR</vt:lpstr>
      <vt:lpstr>INT</vt:lpstr>
      <vt:lpstr>POD</vt:lpstr>
      <vt:lpstr>TAM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Franciolli da Silva Dantas de Araújo</dc:creator>
  <cp:lastModifiedBy>Franciolli da Silva Dantas de Araújo</cp:lastModifiedBy>
  <dcterms:created xsi:type="dcterms:W3CDTF">2019-12-28T14:35:38Z</dcterms:created>
  <dcterms:modified xsi:type="dcterms:W3CDTF">2020-01-04T03:26:25Z</dcterms:modified>
</cp:coreProperties>
</file>